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24 сесія\сайт проект\3\"/>
    </mc:Choice>
  </mc:AlternateContent>
  <xr:revisionPtr revIDLastSave="0" documentId="13_ncr:1_{AFF2EEC5-1040-4878-ADB4-470125FC93A7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D20" i="3"/>
  <c r="D18" i="3" s="1"/>
  <c r="F20" i="3" l="1"/>
  <c r="E20" i="3"/>
  <c r="C17" i="3" l="1"/>
  <c r="E21" i="3" l="1"/>
  <c r="C21" i="3" s="1"/>
  <c r="E37" i="3"/>
  <c r="C37" i="3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2" i="3" s="1"/>
  <c r="C20" i="3"/>
  <c r="C19" i="3"/>
  <c r="F18" i="3"/>
  <c r="E18" i="3"/>
  <c r="C18" i="3"/>
  <c r="C16" i="3"/>
  <c r="D15" i="3"/>
  <c r="D14" i="3" s="1"/>
  <c r="D13" i="3" s="1"/>
  <c r="D26" i="3" s="1"/>
  <c r="E36" i="3"/>
  <c r="C36" i="3" s="1"/>
  <c r="F37" i="3"/>
  <c r="F36" i="3" s="1"/>
  <c r="E34" i="3"/>
  <c r="C34" i="3" s="1"/>
  <c r="D45" i="3"/>
  <c r="E29" i="3" l="1"/>
  <c r="C29" i="3"/>
  <c r="C30" i="3"/>
  <c r="C44" i="3"/>
  <c r="C43" i="3"/>
  <c r="C23" i="3"/>
  <c r="F35" i="3"/>
  <c r="F34" i="3" s="1"/>
  <c r="F33" i="3" s="1"/>
  <c r="F29" i="3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<sst xmlns="http://schemas.openxmlformats.org/spreadsheetml/2006/main" count="57" uniqueCount="45">
  <si>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</si>
  <si>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</si>
  <si>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</si>
  <si>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</si>
  <si>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</si>
  <si>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</si>
  <si>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</si>
  <si>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</si>
  <si>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</si>
  <si>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</si>
  <si>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</si>
  <si>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</si>
  <si>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</si>
  <si>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</si>
  <si>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</si>
  <si>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</si>
  <si>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</si>
  <si>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</si>
  <si>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</si>
  <si>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</si>
  <si>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</si>
  <si>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</si>
  <si>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</si>
  <si>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</si>
  <si>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</si>
  <si>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</si>
  <si>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</si>
  <si>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</si>
  <si>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</si>
  <si>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</si>
  <si>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</si>
  <si>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</si>
  <si>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</si>
  <si>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</si>
  <si>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</si>
  <si>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</si>
  <si>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</si>
  <si>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</si>
  <si>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08568000000</t>
  </si>
  <si>
    <t>Мелітопольський міський голова</t>
  </si>
  <si>
    <t>Іван ФЕДОРОВ</t>
  </si>
  <si>
    <t>місцевого бюджету на 2023 рік</t>
  </si>
  <si>
    <t>Виконуючий обов’язки начальник фінансового управління Мелітопольської міської ради</t>
  </si>
  <si>
    <t>Олександр ГРИНЧАК</t>
  </si>
  <si>
    <t xml:space="preserve">до рішення  сесії  Мелітопольської міської ради Запорізької області VIII скликання від                     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</si>
</sst>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D2" sqref="D2:F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45" t="s">
        <v>44</v>
      </c>
      <c r="E2" s="45"/>
      <c r="F2" s="45"/>
    </row>
    <row r="3" spans="1:7" ht="9" customHeight="1" x14ac:dyDescent="0.3">
      <c r="A3" s="12"/>
      <c r="B3" s="2"/>
      <c r="C3" s="2"/>
      <c r="D3" s="46"/>
      <c r="E3" s="46"/>
      <c r="F3" s="46"/>
    </row>
    <row r="4" spans="1:7" ht="17.399999999999999" x14ac:dyDescent="0.25">
      <c r="A4" s="47" t="s">
        <v>23</v>
      </c>
      <c r="B4" s="47"/>
      <c r="C4" s="47"/>
      <c r="D4" s="47"/>
      <c r="E4" s="47"/>
      <c r="F4" s="47"/>
    </row>
    <row r="5" spans="1:7" ht="17.399999999999999" x14ac:dyDescent="0.25">
      <c r="A5" s="47" t="s">
        <v>41</v>
      </c>
      <c r="B5" s="47"/>
      <c r="C5" s="47"/>
      <c r="D5" s="47"/>
      <c r="E5" s="47"/>
      <c r="F5" s="47"/>
    </row>
    <row r="6" spans="1:7" ht="17.399999999999999" x14ac:dyDescent="0.25">
      <c r="A6" s="44" t="s">
        <v>38</v>
      </c>
      <c r="B6" s="44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8" t="s">
        <v>1</v>
      </c>
      <c r="B9" s="48" t="s">
        <v>29</v>
      </c>
      <c r="C9" s="48" t="s">
        <v>24</v>
      </c>
      <c r="D9" s="48" t="s">
        <v>2</v>
      </c>
      <c r="E9" s="48" t="s">
        <v>3</v>
      </c>
      <c r="F9" s="48"/>
    </row>
    <row r="10" spans="1:7" ht="25.5" customHeight="1" x14ac:dyDescent="0.25">
      <c r="A10" s="48"/>
      <c r="B10" s="48"/>
      <c r="C10" s="48"/>
      <c r="D10" s="48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9" t="s">
        <v>35</v>
      </c>
      <c r="B12" s="50"/>
      <c r="C12" s="50"/>
      <c r="D12" s="50"/>
      <c r="E12" s="50"/>
      <c r="F12" s="51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45052835</v>
      </c>
      <c r="D13" s="7">
        <f>D14+D21+D18</f>
        <v>-159611094</v>
      </c>
      <c r="E13" s="7">
        <f>E14+E21+E18</f>
        <v>204663929</v>
      </c>
      <c r="F13" s="7">
        <f>F14+F21+F18</f>
        <v>204078193</v>
      </c>
    </row>
    <row r="14" spans="1:7" ht="16.8" x14ac:dyDescent="0.3">
      <c r="A14" s="6">
        <v>202000</v>
      </c>
      <c r="B14" s="17" t="s">
        <v>19</v>
      </c>
      <c r="C14" s="15">
        <f>SUM(C15)</f>
        <v>-19200000</v>
      </c>
      <c r="D14" s="15">
        <f>SUM(D15)</f>
        <v>0</v>
      </c>
      <c r="E14" s="15">
        <f>SUM(E15)</f>
        <v>-19200000</v>
      </c>
      <c r="F14" s="15">
        <f>SUM(F15)</f>
        <v>-19200000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-19200000</v>
      </c>
      <c r="D15" s="15">
        <f>SUM(D16:D17)</f>
        <v>0</v>
      </c>
      <c r="E15" s="15">
        <f>SUM(E16:E17)</f>
        <v>-19200000</v>
      </c>
      <c r="F15" s="15">
        <f>SUM(F16:F17)</f>
        <v>-19200000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-19200000</v>
      </c>
      <c r="D17" s="9">
        <v>0</v>
      </c>
      <c r="E17" s="7">
        <v>-19200000</v>
      </c>
      <c r="F17" s="7">
        <f>E17</f>
        <v>-19200000</v>
      </c>
    </row>
    <row r="18" spans="1:8" ht="16.8" x14ac:dyDescent="0.3">
      <c r="A18" s="6">
        <v>208000</v>
      </c>
      <c r="B18" s="8" t="s">
        <v>9</v>
      </c>
      <c r="C18" s="15">
        <f t="shared" si="0"/>
        <v>64252835</v>
      </c>
      <c r="D18" s="15">
        <f>D19-D20</f>
        <v>63498319</v>
      </c>
      <c r="E18" s="15">
        <f>E19-E20</f>
        <v>754516</v>
      </c>
      <c r="F18" s="15">
        <f>F19-F20</f>
        <v>168780</v>
      </c>
    </row>
    <row r="19" spans="1:8" ht="16.8" x14ac:dyDescent="0.3">
      <c r="A19" s="6">
        <v>208100</v>
      </c>
      <c r="B19" s="8" t="s">
        <v>10</v>
      </c>
      <c r="C19" s="15">
        <f t="shared" si="0"/>
        <v>156594871</v>
      </c>
      <c r="D19" s="7">
        <v>155646418</v>
      </c>
      <c r="E19" s="7">
        <v>948453</v>
      </c>
      <c r="F19" s="7">
        <v>168781</v>
      </c>
    </row>
    <row r="20" spans="1:8" ht="16.8" x14ac:dyDescent="0.3">
      <c r="A20" s="13">
        <v>208200</v>
      </c>
      <c r="B20" s="8" t="s">
        <v>11</v>
      </c>
      <c r="C20" s="15">
        <f t="shared" si="0"/>
        <v>92342036</v>
      </c>
      <c r="D20" s="7">
        <f>D19-56166928-308176-23215-4000000-3000000</f>
        <v>92148099</v>
      </c>
      <c r="E20" s="7">
        <f>E19-258543-327193-168780</f>
        <v>193937</v>
      </c>
      <c r="F20" s="7">
        <f>F19-168780</f>
        <v>1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-57025100-738812-56166928-308176-4000000-865200-100000-150000-100000-500000-75974000-27181197</f>
        <v>-223109413</v>
      </c>
      <c r="E21" s="7">
        <f>-D21</f>
        <v>223109413</v>
      </c>
      <c r="F21" s="7">
        <f>E21</f>
        <v>223109413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45052835</v>
      </c>
      <c r="D26" s="41">
        <f>D13+D22</f>
        <v>-159611094</v>
      </c>
      <c r="E26" s="41">
        <f>E13+E22</f>
        <v>204663929</v>
      </c>
      <c r="F26" s="41">
        <f>F13+F22</f>
        <v>204078193</v>
      </c>
    </row>
    <row r="27" spans="1:8" ht="26.25" customHeight="1" x14ac:dyDescent="0.25">
      <c r="A27" s="49" t="s">
        <v>36</v>
      </c>
      <c r="B27" s="50"/>
      <c r="C27" s="50"/>
      <c r="D27" s="50"/>
      <c r="E27" s="50"/>
      <c r="F27" s="51"/>
    </row>
    <row r="28" spans="1:8" ht="16.8" x14ac:dyDescent="0.3">
      <c r="A28" s="13">
        <v>400000</v>
      </c>
      <c r="B28" s="8" t="s">
        <v>13</v>
      </c>
      <c r="C28" s="15">
        <f t="shared" si="0"/>
        <v>-19200000</v>
      </c>
      <c r="D28" s="7">
        <f>D33</f>
        <v>0</v>
      </c>
      <c r="E28" s="7">
        <f>E29+E33+E31</f>
        <v>-19200000</v>
      </c>
      <c r="F28" s="7">
        <f>F29+F33+F31</f>
        <v>-19200000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-19200000</v>
      </c>
      <c r="D33" s="7">
        <v>0</v>
      </c>
      <c r="E33" s="7">
        <f>E34+E36</f>
        <v>-19200000</v>
      </c>
      <c r="F33" s="7">
        <f>F34+F36</f>
        <v>-19200000</v>
      </c>
    </row>
    <row r="34" spans="1:7" ht="16.8" x14ac:dyDescent="0.3">
      <c r="A34" s="13">
        <v>402100</v>
      </c>
      <c r="B34" s="8" t="s">
        <v>14</v>
      </c>
      <c r="C34" s="15">
        <f t="shared" si="0"/>
        <v>-19200000</v>
      </c>
      <c r="D34" s="7">
        <v>0</v>
      </c>
      <c r="E34" s="7">
        <f>E35</f>
        <v>-19200000</v>
      </c>
      <c r="F34" s="7">
        <f>F35</f>
        <v>-19200000</v>
      </c>
    </row>
    <row r="35" spans="1:7" ht="16.8" x14ac:dyDescent="0.3">
      <c r="A35" s="13">
        <v>402102</v>
      </c>
      <c r="B35" s="8" t="s">
        <v>15</v>
      </c>
      <c r="C35" s="15">
        <f t="shared" si="0"/>
        <v>-19200000</v>
      </c>
      <c r="D35" s="7">
        <v>0</v>
      </c>
      <c r="E35" s="7">
        <f>E17</f>
        <v>-19200000</v>
      </c>
      <c r="F35" s="7">
        <f>E35</f>
        <v>-19200000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64252835</v>
      </c>
      <c r="D38" s="7">
        <f>D42</f>
        <v>-159611094</v>
      </c>
      <c r="E38" s="7">
        <f>E42</f>
        <v>223863929</v>
      </c>
      <c r="F38" s="7">
        <f>F42</f>
        <v>223278193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64252835</v>
      </c>
      <c r="D42" s="7">
        <f>D43-D44+D45</f>
        <v>-159611094</v>
      </c>
      <c r="E42" s="7">
        <f>E43-E44+E45</f>
        <v>223863929</v>
      </c>
      <c r="F42" s="7">
        <f>F43-F44+F45</f>
        <v>223278193</v>
      </c>
    </row>
    <row r="43" spans="1:7" ht="16.8" x14ac:dyDescent="0.3">
      <c r="A43" s="6">
        <v>602100</v>
      </c>
      <c r="B43" s="8" t="s">
        <v>10</v>
      </c>
      <c r="C43" s="15">
        <f t="shared" si="0"/>
        <v>156594871</v>
      </c>
      <c r="D43" s="7">
        <f t="shared" ref="D43:F44" si="1">D19</f>
        <v>155646418</v>
      </c>
      <c r="E43" s="7">
        <f t="shared" si="1"/>
        <v>948453</v>
      </c>
      <c r="F43" s="7">
        <f t="shared" si="1"/>
        <v>168781</v>
      </c>
    </row>
    <row r="44" spans="1:7" ht="16.8" x14ac:dyDescent="0.3">
      <c r="A44" s="13">
        <v>602200</v>
      </c>
      <c r="B44" s="10" t="s">
        <v>11</v>
      </c>
      <c r="C44" s="15">
        <f t="shared" si="0"/>
        <v>92342036</v>
      </c>
      <c r="D44" s="7">
        <f t="shared" si="1"/>
        <v>92148099</v>
      </c>
      <c r="E44" s="7">
        <f t="shared" si="1"/>
        <v>193937</v>
      </c>
      <c r="F44" s="7">
        <f t="shared" si="1"/>
        <v>1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-223109413</v>
      </c>
      <c r="E45" s="7">
        <f>E21</f>
        <v>223109413</v>
      </c>
      <c r="F45" s="7">
        <f>F21</f>
        <v>223109413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45052835</v>
      </c>
      <c r="D46" s="11">
        <f>D28+D38</f>
        <v>-159611094</v>
      </c>
      <c r="E46" s="11">
        <f>E28+E38</f>
        <v>204663929</v>
      </c>
      <c r="F46" s="11">
        <f>F28+F38</f>
        <v>204078193</v>
      </c>
      <c r="G46" s="25"/>
    </row>
    <row r="47" spans="1:7" ht="21.75" customHeight="1" x14ac:dyDescent="0.25">
      <c r="D47" s="18"/>
      <c r="E47" s="18"/>
    </row>
    <row r="48" spans="1:7" ht="15.6" x14ac:dyDescent="0.3">
      <c r="A48" t="s">
        <v>42</v>
      </c>
      <c r="B48" s="28"/>
      <c r="C48" s="28"/>
      <c r="D48" s="28"/>
      <c r="E48" s="54" t="s">
        <v>43</v>
      </c>
      <c r="F48" s="54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2" t="s">
        <v>39</v>
      </c>
      <c r="B50" s="53"/>
      <c r="C50" s="30"/>
      <c r="D50" s="31"/>
      <c r="E50" s="54" t="s">
        <v>40</v>
      </c>
      <c r="F50" s="54"/>
      <c r="H50" s="14"/>
      <c r="I50" s="14"/>
    </row>
  </sheetData>
  <sheetProtection selectLockedCells="1" selectUnlockedCells="1"/>
  <mergeCells count="15"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6:B6"/>
    <mergeCell ref="D2:F2"/>
    <mergeCell ref="D3:F3"/>
    <mergeCell ref="A4:F4"/>
    <mergeCell ref="A5:F5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77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2023-05-16T11:16:54Z</cp:lastPrinted>
  <dcterms:created xsi:type="dcterms:W3CDTF">2016-03-23T14:15:54Z</dcterms:created>
  <dcterms:modified xsi:type="dcterms:W3CDTF">2023-10-17T10:59:31Z</dcterms:modified>
</cp:coreProperties>
</file>